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H13" i="1" l="1"/>
  <c r="G13" i="1"/>
  <c r="F13" i="1"/>
  <c r="E13" i="1"/>
  <c r="D13" i="1"/>
  <c r="C13" i="1"/>
  <c r="H14" i="1" l="1"/>
  <c r="H10" i="1"/>
  <c r="H11" i="1" s="1"/>
  <c r="H6" i="1"/>
  <c r="G14" i="1"/>
  <c r="F14" i="1"/>
  <c r="E14" i="1"/>
  <c r="D14" i="1"/>
  <c r="F11" i="1"/>
  <c r="G10" i="1"/>
  <c r="G11" i="1" s="1"/>
  <c r="F10" i="1"/>
  <c r="E10" i="1"/>
  <c r="E11" i="1" s="1"/>
  <c r="D10" i="1"/>
  <c r="D11" i="1" s="1"/>
  <c r="C10" i="1"/>
  <c r="C11" i="1" s="1"/>
  <c r="E15" i="1" l="1"/>
  <c r="F15" i="1"/>
  <c r="G15" i="1"/>
  <c r="H15" i="1"/>
  <c r="D15" i="1"/>
  <c r="C14" i="1"/>
  <c r="C15" i="1" s="1"/>
</calcChain>
</file>

<file path=xl/sharedStrings.xml><?xml version="1.0" encoding="utf-8"?>
<sst xmlns="http://schemas.openxmlformats.org/spreadsheetml/2006/main" count="18" uniqueCount="18">
  <si>
    <t>Расчет затрат на эвтаназию и утилизацию животных</t>
  </si>
  <si>
    <t>Стоимость 1 единицы эвтаназии (руб)</t>
  </si>
  <si>
    <t>г.Новосибирск</t>
  </si>
  <si>
    <t>г. Обь</t>
  </si>
  <si>
    <t>г.Бердск</t>
  </si>
  <si>
    <t>г.Искитим</t>
  </si>
  <si>
    <t>Кольцово</t>
  </si>
  <si>
    <t>Сумма  на эвтаназию (руб)</t>
  </si>
  <si>
    <t>Наименование</t>
  </si>
  <si>
    <t>Стоимость 1 кг. утилизации (руб.)</t>
  </si>
  <si>
    <t>Итого эвтаназия:</t>
  </si>
  <si>
    <t>Итого утилизация:</t>
  </si>
  <si>
    <t>N п/п</t>
  </si>
  <si>
    <t>Средний вес животного 20 кг.</t>
  </si>
  <si>
    <t>Среднее кол-во животных, подлежащих эвтаназии в год (80% от отловленных)</t>
  </si>
  <si>
    <t>Всего (руб)</t>
  </si>
  <si>
    <t xml:space="preserve">Всего на эвтаназию и утилизацию: </t>
  </si>
  <si>
    <t>Приложение №5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</si>
</sst>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3" xfId="0" applyBorder="1" applyAlignment="1">
      <alignment vertical="center"/>
    </xf>
    <xf numFmtId="0" fontId="0" fillId="0" borderId="4" xfId="0" applyBorder="1"/>
    <xf numFmtId="0" fontId="0" fillId="0" borderId="5" xfId="0" applyBorder="1"/>
    <xf numFmtId="0" fontId="3" fillId="0" borderId="6" xfId="0" applyFont="1" applyBorder="1"/>
    <xf numFmtId="0" fontId="3" fillId="0" borderId="7" xfId="0" applyFont="1" applyBorder="1"/>
    <xf numFmtId="0" fontId="0" fillId="0" borderId="8" xfId="0" applyBorder="1" applyAlignment="1">
      <alignment vertical="center"/>
    </xf>
    <xf numFmtId="0" fontId="0" fillId="0" borderId="9" xfId="0" applyBorder="1"/>
    <xf numFmtId="0" fontId="0" fillId="0" borderId="10" xfId="0" applyBorder="1"/>
    <xf numFmtId="0" fontId="3" fillId="0" borderId="11" xfId="0" applyFont="1" applyBorder="1"/>
    <xf numFmtId="0" fontId="0" fillId="0" borderId="12" xfId="0" applyBorder="1"/>
    <xf numFmtId="0" fontId="0" fillId="0" borderId="14" xfId="0" applyBorder="1"/>
    <xf numFmtId="0" fontId="0" fillId="0" borderId="13" xfId="0" applyBorder="1" applyAlignment="1">
      <alignment vertical="center"/>
    </xf>
    <xf numFmtId="0" fontId="0" fillId="0" borderId="15" xfId="0" applyBorder="1"/>
    <xf numFmtId="0" fontId="1" fillId="0" borderId="16" xfId="0" applyFont="1" applyBorder="1"/>
    <xf numFmtId="0" fontId="3" fillId="0" borderId="2" xfId="0" applyFont="1" applyBorder="1"/>
    <xf numFmtId="0" fontId="0" fillId="0" borderId="17" xfId="0" applyBorder="1" applyAlignment="1">
      <alignment vertical="center"/>
    </xf>
    <xf numFmtId="0" fontId="0" fillId="0" borderId="18" xfId="0" applyBorder="1"/>
    <xf numFmtId="0" fontId="0" fillId="0" borderId="18" xfId="0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3" fillId="0" borderId="20" xfId="0" applyFont="1" applyBorder="1"/>
    <xf numFmtId="0" fontId="0" fillId="0" borderId="21" xfId="0" applyBorder="1" applyAlignment="1">
      <alignment wrapText="1"/>
    </xf>
    <xf numFmtId="0" fontId="0" fillId="0" borderId="19" xfId="0" applyBorder="1" applyAlignment="1">
      <alignment wrapText="1"/>
    </xf>
    <xf numFmtId="0" fontId="3" fillId="0" borderId="22" xfId="0" applyFont="1" applyBorder="1" applyAlignment="1">
      <alignment wrapText="1"/>
    </xf>
    <xf numFmtId="0" fontId="0" fillId="0" borderId="23" xfId="0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workbookViewId="0">
      <selection activeCell="G1" sqref="G1"/>
    </sheetView>
  </sheetViews>
  <sheetFormatPr defaultRowHeight="15" x14ac:dyDescent="0.25"/>
  <cols>
    <col min="2" max="2" width="22" customWidth="1"/>
    <col min="3" max="3" width="18.28515625" customWidth="1"/>
    <col min="4" max="4" width="16.28515625" customWidth="1"/>
    <col min="5" max="5" width="14.28515625" customWidth="1"/>
    <col min="6" max="6" width="12.85546875" customWidth="1"/>
    <col min="7" max="7" width="13" customWidth="1"/>
    <col min="8" max="8" width="14.28515625" customWidth="1"/>
  </cols>
  <sheetData>
    <row r="1" spans="1:8" x14ac:dyDescent="0.25">
      <c r="G1" t="s">
        <v>17</v>
      </c>
    </row>
    <row r="2" spans="1:8" ht="18.75" x14ac:dyDescent="0.3">
      <c r="B2" s="1" t="s">
        <v>0</v>
      </c>
    </row>
    <row r="3" spans="1:8" ht="15.75" thickBot="1" x14ac:dyDescent="0.3"/>
    <row r="4" spans="1:8" ht="65.25" customHeight="1" x14ac:dyDescent="0.25">
      <c r="A4" s="14" t="s">
        <v>12</v>
      </c>
      <c r="B4" s="18" t="s">
        <v>8</v>
      </c>
      <c r="C4" s="3" t="s">
        <v>2</v>
      </c>
      <c r="D4" s="3" t="s">
        <v>3</v>
      </c>
      <c r="E4" s="3" t="s">
        <v>4</v>
      </c>
      <c r="F4" s="3" t="s">
        <v>5</v>
      </c>
      <c r="G4" s="8" t="s">
        <v>6</v>
      </c>
      <c r="H4" s="14" t="s">
        <v>15</v>
      </c>
    </row>
    <row r="5" spans="1:8" x14ac:dyDescent="0.25">
      <c r="A5" s="13">
        <v>1</v>
      </c>
      <c r="B5" s="19">
        <v>1</v>
      </c>
      <c r="C5" s="2">
        <v>2</v>
      </c>
      <c r="D5" s="2">
        <v>3</v>
      </c>
      <c r="E5" s="2">
        <v>4</v>
      </c>
      <c r="F5" s="2">
        <v>5</v>
      </c>
      <c r="G5" s="9">
        <v>6</v>
      </c>
      <c r="H5" s="13">
        <v>7</v>
      </c>
    </row>
    <row r="6" spans="1:8" ht="75" x14ac:dyDescent="0.25">
      <c r="A6" s="13">
        <v>2</v>
      </c>
      <c r="B6" s="20" t="s">
        <v>14</v>
      </c>
      <c r="C6" s="2">
        <v>2400</v>
      </c>
      <c r="D6" s="2">
        <v>192</v>
      </c>
      <c r="E6" s="2">
        <v>368</v>
      </c>
      <c r="F6" s="2">
        <v>144</v>
      </c>
      <c r="G6" s="9">
        <v>248</v>
      </c>
      <c r="H6" s="13">
        <f>SUM(C6:G6)</f>
        <v>3352</v>
      </c>
    </row>
    <row r="7" spans="1:8" x14ac:dyDescent="0.25">
      <c r="A7" s="13">
        <v>3</v>
      </c>
      <c r="B7" s="19"/>
      <c r="C7" s="2"/>
      <c r="D7" s="2"/>
      <c r="E7" s="2"/>
      <c r="F7" s="2"/>
      <c r="G7" s="9"/>
      <c r="H7" s="13"/>
    </row>
    <row r="8" spans="1:8" ht="30" x14ac:dyDescent="0.25">
      <c r="A8" s="13">
        <v>4</v>
      </c>
      <c r="B8" s="21" t="s">
        <v>1</v>
      </c>
      <c r="C8" s="2">
        <v>413</v>
      </c>
      <c r="D8" s="2">
        <v>413</v>
      </c>
      <c r="E8" s="2">
        <v>413</v>
      </c>
      <c r="F8" s="2">
        <v>413</v>
      </c>
      <c r="G8" s="9">
        <v>413</v>
      </c>
      <c r="H8" s="13">
        <v>413</v>
      </c>
    </row>
    <row r="9" spans="1:8" x14ac:dyDescent="0.25">
      <c r="A9" s="13">
        <v>5</v>
      </c>
      <c r="B9" s="19"/>
      <c r="C9" s="2"/>
      <c r="D9" s="2"/>
      <c r="E9" s="2"/>
      <c r="F9" s="2"/>
      <c r="G9" s="9"/>
      <c r="H9" s="13"/>
    </row>
    <row r="10" spans="1:8" ht="30.75" thickBot="1" x14ac:dyDescent="0.3">
      <c r="A10" s="13">
        <v>6</v>
      </c>
      <c r="B10" s="22" t="s">
        <v>7</v>
      </c>
      <c r="C10" s="4">
        <f>+C8*C6</f>
        <v>991200</v>
      </c>
      <c r="D10" s="4">
        <f t="shared" ref="D10:G10" si="0">+D8*D6</f>
        <v>79296</v>
      </c>
      <c r="E10" s="4">
        <f t="shared" si="0"/>
        <v>151984</v>
      </c>
      <c r="F10" s="4">
        <f t="shared" si="0"/>
        <v>59472</v>
      </c>
      <c r="G10" s="10">
        <f t="shared" si="0"/>
        <v>102424</v>
      </c>
      <c r="H10" s="15">
        <f>+H8*H6</f>
        <v>1384376</v>
      </c>
    </row>
    <row r="11" spans="1:8" ht="15.75" thickBot="1" x14ac:dyDescent="0.3">
      <c r="A11" s="13"/>
      <c r="B11" s="23" t="s">
        <v>10</v>
      </c>
      <c r="C11" s="6">
        <f>SUM(C10)</f>
        <v>991200</v>
      </c>
      <c r="D11" s="6">
        <f t="shared" ref="D11:G11" si="1">SUM(D10)</f>
        <v>79296</v>
      </c>
      <c r="E11" s="6">
        <f t="shared" si="1"/>
        <v>151984</v>
      </c>
      <c r="F11" s="6">
        <f t="shared" si="1"/>
        <v>59472</v>
      </c>
      <c r="G11" s="11">
        <f t="shared" si="1"/>
        <v>102424</v>
      </c>
      <c r="H11" s="17">
        <f>SUM(H10)</f>
        <v>1384376</v>
      </c>
    </row>
    <row r="12" spans="1:8" ht="30" x14ac:dyDescent="0.25">
      <c r="A12" s="13">
        <v>7</v>
      </c>
      <c r="B12" s="24" t="s">
        <v>9</v>
      </c>
      <c r="C12" s="5">
        <v>16</v>
      </c>
      <c r="D12" s="5">
        <v>16</v>
      </c>
      <c r="E12" s="5">
        <v>16</v>
      </c>
      <c r="F12" s="5">
        <v>16</v>
      </c>
      <c r="G12" s="12">
        <v>16</v>
      </c>
      <c r="H12" s="16">
        <v>16</v>
      </c>
    </row>
    <row r="13" spans="1:8" ht="30.75" thickBot="1" x14ac:dyDescent="0.3">
      <c r="A13" s="13">
        <v>9</v>
      </c>
      <c r="B13" s="25" t="s">
        <v>13</v>
      </c>
      <c r="C13" s="4">
        <f>(20*2400*16)</f>
        <v>768000</v>
      </c>
      <c r="D13" s="4">
        <f>(20*192*16)</f>
        <v>61440</v>
      </c>
      <c r="E13" s="4">
        <f>(20*368*16)</f>
        <v>117760</v>
      </c>
      <c r="F13" s="4">
        <f>(20*144*16)</f>
        <v>46080</v>
      </c>
      <c r="G13" s="10">
        <f>(20*248*16)</f>
        <v>79360</v>
      </c>
      <c r="H13" s="15">
        <f>(20*3352*16)</f>
        <v>1072640</v>
      </c>
    </row>
    <row r="14" spans="1:8" ht="15.75" thickBot="1" x14ac:dyDescent="0.3">
      <c r="A14" s="13"/>
      <c r="B14" s="23" t="s">
        <v>11</v>
      </c>
      <c r="C14" s="6">
        <f>SUM(C13)</f>
        <v>768000</v>
      </c>
      <c r="D14" s="6">
        <f t="shared" ref="D14:G14" si="2">SUM(D13)</f>
        <v>61440</v>
      </c>
      <c r="E14" s="6">
        <f t="shared" si="2"/>
        <v>117760</v>
      </c>
      <c r="F14" s="6">
        <f t="shared" si="2"/>
        <v>46080</v>
      </c>
      <c r="G14" s="11">
        <f t="shared" si="2"/>
        <v>79360</v>
      </c>
      <c r="H14" s="17">
        <f>SUM(H13)</f>
        <v>1072640</v>
      </c>
    </row>
    <row r="15" spans="1:8" ht="30.75" thickBot="1" x14ac:dyDescent="0.3">
      <c r="A15" s="27"/>
      <c r="B15" s="26" t="s">
        <v>16</v>
      </c>
      <c r="C15" s="7">
        <f t="shared" ref="C15:H15" si="3">+C14+C11</f>
        <v>1759200</v>
      </c>
      <c r="D15" s="7">
        <f t="shared" si="3"/>
        <v>140736</v>
      </c>
      <c r="E15" s="7">
        <f t="shared" si="3"/>
        <v>269744</v>
      </c>
      <c r="F15" s="7">
        <f t="shared" si="3"/>
        <v>105552</v>
      </c>
      <c r="G15" s="7">
        <f t="shared" si="3"/>
        <v>181784</v>
      </c>
      <c r="H15" s="7">
        <f t="shared" si="3"/>
        <v>2457016</v>
      </c>
    </row>
  </sheetData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2013-02-14T08:15:10Z</dcterms:modified>
</cp:coreProperties>
</file>